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orionfi.sharepoint.com/sites/FinanceScandinavia/Shared Documents/Arvodister/Norge/2021/Inrapporterat till LMI 2021/"/>
    </mc:Choice>
  </mc:AlternateContent>
  <xr:revisionPtr revIDLastSave="419" documentId="8_{982BCA09-8080-45A4-9B09-994171EAFEF6}" xr6:coauthVersionLast="47" xr6:coauthVersionMax="47" xr10:uidLastSave="{64D194FD-0800-4B4A-BA13-D3C436EBC483}"/>
  <bookViews>
    <workbookView xWindow="23265" yWindow="525" windowWidth="28245" windowHeight="20370" xr2:uid="{00000000-000D-0000-FFFF-FFFF00000000}"/>
  </bookViews>
  <sheets>
    <sheet name="Honorarer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1" l="1"/>
  <c r="N32" i="1"/>
  <c r="N33" i="1"/>
  <c r="N34" i="1"/>
  <c r="N35" i="1"/>
  <c r="N36" i="1"/>
  <c r="N37" i="1"/>
  <c r="N38" i="1"/>
  <c r="N39" i="1"/>
  <c r="N40" i="1"/>
  <c r="N41" i="1" l="1"/>
  <c r="N31" i="1" l="1"/>
  <c r="N29" i="1"/>
  <c r="N28" i="1" l="1"/>
  <c r="N27" i="1"/>
  <c r="K15" i="1"/>
  <c r="K20" i="1"/>
  <c r="K9" i="1" l="1"/>
  <c r="K19" i="1" l="1"/>
  <c r="K21" i="1" l="1"/>
  <c r="K18" i="1"/>
  <c r="N18" i="1" s="1"/>
  <c r="K8" i="1"/>
  <c r="N8" i="1" s="1"/>
  <c r="N17" i="1"/>
  <c r="N7" i="1"/>
  <c r="N13" i="1"/>
  <c r="N14" i="1"/>
  <c r="N11" i="1"/>
  <c r="N19" i="1" l="1"/>
  <c r="N12" i="1"/>
  <c r="N10" i="1"/>
  <c r="N16" i="1"/>
  <c r="N25" i="1"/>
  <c r="N20" i="1" l="1"/>
  <c r="N21" i="1" l="1"/>
  <c r="N9" i="1" l="1"/>
  <c r="N30" i="1"/>
  <c r="N24" i="1" l="1"/>
  <c r="N45" i="1" l="1"/>
  <c r="N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Marie-Claire Pickaert</author>
  </authors>
  <commentList>
    <comment ref="F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Marie-Claire Pickaert:</t>
        </r>
        <r>
          <rPr>
            <sz val="9"/>
            <color indexed="81"/>
            <rFont val="Tahoma"/>
            <family val="2"/>
          </rPr>
          <t xml:space="preserve">
"local" taken out</t>
        </r>
      </text>
    </comment>
  </commentList>
</comments>
</file>

<file path=xl/sharedStrings.xml><?xml version="1.0" encoding="utf-8"?>
<sst xmlns="http://schemas.openxmlformats.org/spreadsheetml/2006/main" count="344" uniqueCount="104">
  <si>
    <t>EFPIA TEMPLATE - NORSK VERSJON</t>
  </si>
  <si>
    <t>Fullstendig navn</t>
  </si>
  <si>
    <r>
      <t>Helse-personell:</t>
    </r>
    <r>
      <rPr>
        <sz val="9"/>
        <color indexed="8"/>
        <rFont val="Arial"/>
        <family val="2"/>
      </rPr>
      <t xml:space="preserve"> Hovedpraksisens sted </t>
    </r>
    <r>
      <rPr>
        <b/>
        <sz val="9"/>
        <color indexed="8"/>
        <rFont val="Arial"/>
        <family val="2"/>
      </rPr>
      <t>Helse-organisasjoner</t>
    </r>
    <r>
      <rPr>
        <b/>
        <sz val="9"/>
        <color indexed="8"/>
        <rFont val="Arial"/>
        <family val="2"/>
      </rPr>
      <t>:</t>
    </r>
    <r>
      <rPr>
        <sz val="9"/>
        <color indexed="8"/>
        <rFont val="Arial"/>
        <family val="2"/>
      </rPr>
      <t xml:space="preserve"> registreringssted</t>
    </r>
  </si>
  <si>
    <t>Hovedpraksisens land</t>
  </si>
  <si>
    <t>Hovedpraksisens adresse</t>
  </si>
  <si>
    <r>
      <t xml:space="preserve">Entydig landsidentifikator </t>
    </r>
    <r>
      <rPr>
        <i/>
        <sz val="9"/>
        <color indexed="57"/>
        <rFont val="Arial"/>
        <family val="2"/>
      </rPr>
      <t>VALGFRITT</t>
    </r>
  </si>
  <si>
    <r>
      <t xml:space="preserve">Gaver og donasjoner til helse-organisasjoner </t>
    </r>
    <r>
      <rPr>
        <i/>
        <sz val="9"/>
        <color indexed="23"/>
        <rFont val="Arial"/>
        <family val="2"/>
      </rPr>
      <t>(Art. 3.01.1.a)</t>
    </r>
    <r>
      <rPr>
        <sz val="9"/>
        <color indexed="8"/>
        <rFont val="Arial"/>
        <family val="2"/>
      </rPr>
      <t xml:space="preserve"> </t>
    </r>
  </si>
  <si>
    <r>
      <t xml:space="preserve">Bidrag til arrangementskostnader </t>
    </r>
    <r>
      <rPr>
        <i/>
        <sz val="9"/>
        <color indexed="23"/>
        <rFont val="Arial"/>
        <family val="2"/>
      </rPr>
      <t>(Art. 3.01.1.b og 3.01.2.a)</t>
    </r>
    <r>
      <rPr>
        <sz val="9"/>
        <color indexed="8"/>
        <rFont val="Arial"/>
        <family val="2"/>
      </rPr>
      <t xml:space="preserve"> </t>
    </r>
  </si>
  <si>
    <r>
      <t xml:space="preserve">Service- og konsulenthonorar </t>
    </r>
    <r>
      <rPr>
        <i/>
        <sz val="9"/>
        <color indexed="23"/>
        <rFont val="Arial"/>
        <family val="2"/>
      </rPr>
      <t xml:space="preserve">(Art. 3.01.1.c og 3.01.2.c) </t>
    </r>
    <r>
      <rPr>
        <sz val="9"/>
        <color indexed="8"/>
        <rFont val="Arial"/>
        <family val="2"/>
      </rPr>
      <t xml:space="preserve"> </t>
    </r>
  </si>
  <si>
    <r>
      <t xml:space="preserve">       SUM        </t>
    </r>
    <r>
      <rPr>
        <i/>
        <sz val="9"/>
        <color indexed="8"/>
        <rFont val="Arial"/>
        <family val="2"/>
      </rPr>
      <t>VALGFRITT</t>
    </r>
    <r>
      <rPr>
        <b/>
        <sz val="9"/>
        <color indexed="8"/>
        <rFont val="Arial"/>
        <family val="2"/>
      </rPr>
      <t xml:space="preserve"> </t>
    </r>
  </si>
  <si>
    <r>
      <t>(Art. 1.01)</t>
    </r>
    <r>
      <rPr>
        <sz val="9"/>
        <color indexed="8"/>
        <rFont val="Arial"/>
        <family val="2"/>
      </rPr>
      <t xml:space="preserve"> </t>
    </r>
  </si>
  <si>
    <r>
      <t>(Art. 3)</t>
    </r>
    <r>
      <rPr>
        <sz val="9"/>
        <color indexed="23"/>
        <rFont val="Arial"/>
        <family val="2"/>
      </rPr>
      <t xml:space="preserve"> </t>
    </r>
  </si>
  <si>
    <t>(Vedlegg 1)</t>
  </si>
  <si>
    <r>
      <t>(Art. 3)</t>
    </r>
    <r>
      <rPr>
        <sz val="9"/>
        <color indexed="8"/>
        <rFont val="Arial"/>
        <family val="2"/>
      </rPr>
      <t xml:space="preserve"> </t>
    </r>
  </si>
  <si>
    <t>Sponsoravtaler med helse-organisasjoner/ tredjeparter utpekt/engasjert av en helse-organisasjon til å lede et arrangement</t>
  </si>
  <si>
    <t>Påmeldingsavgifter</t>
  </si>
  <si>
    <t>Reise og overnatting</t>
  </si>
  <si>
    <t>Honorarer</t>
  </si>
  <si>
    <t>Tilknyttede utgifter avtalt i kontrakten om service- eller konsulenthonorarer, herunder reise og overnatting i tilknytning til kontrakten</t>
  </si>
  <si>
    <t>Helsepersonell</t>
  </si>
  <si>
    <r>
      <t xml:space="preserve">INDIVIDUELL OFFENTLIGGJØRING – én linje per helsepersonell </t>
    </r>
    <r>
      <rPr>
        <i/>
        <sz val="9"/>
        <color indexed="9"/>
        <rFont val="Arial"/>
        <family val="2"/>
      </rPr>
      <t>(dvs. alle verdioverføringer for én enkelt helsemedarbeider i løpet av et år summeres: spesifisering er tilgjengelig bare på forespørsel fra den enkelte mottager eller vedkommende offentlige myndigheter)</t>
    </r>
  </si>
  <si>
    <t>Rune Mo</t>
  </si>
  <si>
    <t>Trondheim</t>
  </si>
  <si>
    <t>Norge</t>
  </si>
  <si>
    <t>Årlig beløp</t>
  </si>
  <si>
    <t>Oslo</t>
  </si>
  <si>
    <t>Kristina E. Larsby</t>
  </si>
  <si>
    <t>Tromsø</t>
  </si>
  <si>
    <r>
      <t>ANNET, IKKE INKLUDERT OVER –</t>
    </r>
    <r>
      <rPr>
        <i/>
        <sz val="11"/>
        <color indexed="10"/>
        <rFont val="Arial"/>
        <family val="2"/>
      </rPr>
      <t>hvis informasjon ikke kan offentliggjøres individuelt av juridiske hensyn</t>
    </r>
  </si>
  <si>
    <r>
      <t xml:space="preserve">Samlet beløp som kan tilskrives verdioverføringer til slike mottagere </t>
    </r>
    <r>
      <rPr>
        <i/>
        <sz val="9"/>
        <color indexed="57"/>
        <rFont val="Arial"/>
        <family val="2"/>
      </rPr>
      <t>– Art. 3.02</t>
    </r>
  </si>
  <si>
    <t>Samlet</t>
  </si>
  <si>
    <r>
      <t>Antall samlet offentliggjorte mottagere</t>
    </r>
    <r>
      <rPr>
        <i/>
        <sz val="9"/>
        <color indexed="19"/>
        <rFont val="Arial"/>
        <family val="2"/>
      </rPr>
      <t xml:space="preserve"> – </t>
    </r>
    <r>
      <rPr>
        <i/>
        <sz val="9"/>
        <color indexed="57"/>
        <rFont val="Arial"/>
        <family val="2"/>
      </rPr>
      <t>Art. 3.02</t>
    </r>
    <r>
      <rPr>
        <sz val="9"/>
        <color indexed="57"/>
        <rFont val="Arial"/>
        <family val="2"/>
      </rPr>
      <t xml:space="preserve"> </t>
    </r>
  </si>
  <si>
    <t>Antall</t>
  </si>
  <si>
    <r>
      <t xml:space="preserve"> </t>
    </r>
    <r>
      <rPr>
        <b/>
        <i/>
        <sz val="9"/>
        <color indexed="8"/>
        <rFont val="Arial"/>
        <family val="2"/>
      </rPr>
      <t xml:space="preserve">% av antall samlet offentliggjorte mottagere i totalt antall offentliggjorte mottagere </t>
    </r>
    <r>
      <rPr>
        <i/>
        <sz val="9"/>
        <color indexed="14"/>
        <rFont val="Arial"/>
        <family val="2"/>
      </rPr>
      <t xml:space="preserve">– </t>
    </r>
    <r>
      <rPr>
        <i/>
        <sz val="9"/>
        <color indexed="17"/>
        <rFont val="Arial"/>
        <family val="2"/>
      </rPr>
      <t>Art. 3.02</t>
    </r>
  </si>
  <si>
    <t>%</t>
  </si>
  <si>
    <t>Helseorganisasjoner (Bergen kongress og kultur)</t>
  </si>
  <si>
    <r>
      <t xml:space="preserve">INDIVIDUELL OFFENTLIGGJØRING – én linje per helseorganisasjon </t>
    </r>
    <r>
      <rPr>
        <i/>
        <sz val="9"/>
        <color indexed="9"/>
        <rFont val="Arial"/>
        <family val="2"/>
      </rPr>
      <t>(dvs. alle verdioverføringer for én enkelt helseorganisasjon i løpet av et år summeres: spesifisering er tilgjengelig bare på forespørsel fra den enkelte mottager eller vedkommende offentlige myndigheter)</t>
    </r>
  </si>
  <si>
    <r>
      <t>ANNET, IKKE INKLUDERT OVER –</t>
    </r>
    <r>
      <rPr>
        <i/>
        <sz val="11"/>
        <color indexed="10"/>
        <rFont val="Arial"/>
        <family val="2"/>
      </rPr>
      <t xml:space="preserve">hvis informasjon ikke kan offentliggjøres individuelt av juridiske hensyn </t>
    </r>
  </si>
  <si>
    <r>
      <t xml:space="preserve"> </t>
    </r>
    <r>
      <rPr>
        <b/>
        <i/>
        <sz val="9"/>
        <color indexed="8"/>
        <rFont val="Arial"/>
        <family val="2"/>
      </rPr>
      <t xml:space="preserve">% av antall samlet offentliggjorte mottagere i totalt antall offentliggjorte mottagere </t>
    </r>
    <r>
      <rPr>
        <b/>
        <i/>
        <sz val="9"/>
        <color indexed="14"/>
        <rFont val="Arial"/>
        <family val="2"/>
      </rPr>
      <t xml:space="preserve"> </t>
    </r>
    <r>
      <rPr>
        <i/>
        <sz val="9"/>
        <color indexed="17"/>
        <rFont val="Arial"/>
        <family val="2"/>
      </rPr>
      <t>– Art. 3.02</t>
    </r>
  </si>
  <si>
    <t>Forskning og utvikling</t>
  </si>
  <si>
    <t>SAMLET OFFENTLIGGJØRING</t>
  </si>
  <si>
    <r>
      <t xml:space="preserve">Verdioverføringer i forbindelse med forskning og utvikling etter nærmere definisjon – </t>
    </r>
    <r>
      <rPr>
        <i/>
        <sz val="12"/>
        <color indexed="8"/>
        <rFont val="Arial"/>
        <family val="2"/>
      </rPr>
      <t>Artikkel 3.04 og vedlegg 1</t>
    </r>
  </si>
  <si>
    <t>sist oppdatert: versjon 1</t>
  </si>
  <si>
    <t>Universitetssykehuset Nord-Norge HF Tromsö, Postboks 100, 9038 Tromsö</t>
  </si>
  <si>
    <t>Oslo Universitetssykehus HF Rikshospitalet, Postboks 4950 Nydalen, 0424 Oslo</t>
  </si>
  <si>
    <t>Asker</t>
  </si>
  <si>
    <t>Brendsvollveien 35, 1383 Asker</t>
  </si>
  <si>
    <t>Geir Oystein Andersen</t>
  </si>
  <si>
    <t>Oslo Universitetssykehus HF Ullevål, Postboks 4956 Nydalen, 0424 Oslo</t>
  </si>
  <si>
    <t>Hilde Norum</t>
  </si>
  <si>
    <t>St. Olavs Hospital HF Trondheim, Postboks 3250 Torgarden, 7006 Trondheim</t>
  </si>
  <si>
    <t>Melkeveien 11B, 0779 Oslo</t>
  </si>
  <si>
    <t>Monitum Holdings AS Tor Inge Tonnessen</t>
  </si>
  <si>
    <t>Publikasjonsdato: 28.06.2022</t>
  </si>
  <si>
    <t>Anders Östrem</t>
  </si>
  <si>
    <t>Gransdalen Legesenter, Gransdalen 29, 1054 Oslo Norway</t>
  </si>
  <si>
    <t>Ann Kask</t>
  </si>
  <si>
    <t>Bergen</t>
  </si>
  <si>
    <t>Helse Bergen HF Haukeland Universitetssykehus, Jonas Lies vei 65, 5053 Bergen</t>
  </si>
  <si>
    <t>Dana Cramariuc</t>
  </si>
  <si>
    <t>Helse Bergen HF Haukeland Universitetssykehus, Postboks 1400, 5021 Bergen</t>
  </si>
  <si>
    <t>Darijan Ribic</t>
  </si>
  <si>
    <t>Oslo Universitetssykehus HF Rikshospitalet, Postboks 4956 Nydalen, 0424 Oslo</t>
  </si>
  <si>
    <t>Elin Kismul Aakre</t>
  </si>
  <si>
    <t>Eva-Lill Rice</t>
  </si>
  <si>
    <t>Ålesund</t>
  </si>
  <si>
    <t>Helse More og Romsdal HF Ålesund, Postboks 1600, 6026 Ålesund</t>
  </si>
  <si>
    <t>Geeta Gulati</t>
  </si>
  <si>
    <t>Gry Dahle</t>
  </si>
  <si>
    <t>Ib Jammer</t>
  </si>
  <si>
    <t>Helse Bergen HF Haukeland Universitetssykehus, Haukelandsveiein 22, 5021 Bergen</t>
  </si>
  <si>
    <t>Kaspar Broch</t>
  </si>
  <si>
    <t>Sebastian Imre Sarvari</t>
  </si>
  <si>
    <t>Olso</t>
  </si>
  <si>
    <t>Espen Holte (Espen Holte)</t>
  </si>
  <si>
    <t>Espen Holte, Kaare Tonnes veg 8, 7045 Trondheim</t>
  </si>
  <si>
    <t>Svingen Helse (Gard Frodahl Tveitevåg Svingen)</t>
  </si>
  <si>
    <t>Svingen Helse, Ovre Saedalsvegen 34, 5099 Bergen</t>
  </si>
  <si>
    <t>Lars Gullestad (Lars Gullestad)</t>
  </si>
  <si>
    <t>Sandvoka</t>
  </si>
  <si>
    <t>Lars Gullestad, Thommessensv 5, 1338 Sanvoka</t>
  </si>
  <si>
    <t>ESC Norsk aften (Gyro Conference AS)</t>
  </si>
  <si>
    <t>Lillehammer</t>
  </si>
  <si>
    <t>Gyro Conference AS, Storgata 86, 2615 Lillehammer</t>
  </si>
  <si>
    <t>12th Joint Scandinavia Congress in Cardiothoraic Surgery (Kongress &amp; Kultur</t>
  </si>
  <si>
    <t>Bergen Kongress &amp; Kultur AS, Torgalmenning 1A, 5808 Bergen</t>
  </si>
  <si>
    <t>NSF FLU Jubileumskonferanse (Kongress &amp; Kultur)</t>
  </si>
  <si>
    <t>Bergen Kongress &amp; Kultur AS, Torgalmenning 1A, Posstboks 947 Sentrum N,5808 Bergen</t>
  </si>
  <si>
    <t>Kardiologisk Höstmöte (Gyro Conference AS)</t>
  </si>
  <si>
    <t>Hjertesviktforum (Event.no)</t>
  </si>
  <si>
    <t>Baerums verk</t>
  </si>
  <si>
    <t>Event AS, Lommedalsveien 189, 1353 Baerums verk</t>
  </si>
  <si>
    <t>Solstrand - Vestnorsk Cardiologisk forening (Kongress &amp; Kultur)</t>
  </si>
  <si>
    <t>NSFLIS Fagkongress Ullevål 2021 (Fjell og Fjord Konferanser AS)</t>
  </si>
  <si>
    <t>Kjeller</t>
  </si>
  <si>
    <t>Fjell og Fjord Konferanser AS, Postboks 163, 2027 Kjeller</t>
  </si>
  <si>
    <t>NFL'S Höstmöte Oslo (Kongress &amp; Kultur)</t>
  </si>
  <si>
    <t>Midt-Norsk Gastroenterologisk forening Höstmöte</t>
  </si>
  <si>
    <t>Namsos</t>
  </si>
  <si>
    <t>Midt-Norsk Gastroenterologisk forening, Emil Astrups veg 4a, 7804 Namsos</t>
  </si>
  <si>
    <t>Oslo Universitetssykehus HF Rikshospitalet (Einar Gude)</t>
  </si>
  <si>
    <t>Einar Gude (Einar Gude)</t>
  </si>
  <si>
    <t>Nydalen</t>
  </si>
  <si>
    <t>Oslo Universitetssykehus AH, Post boks 4950 Nydalen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</si>
</sst>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[$NOK]"/>
    <numFmt numFmtId="165" formatCode="_-* #,##0_-;\-* #,##0_-;_-* &quot;-&quot;??_-;_-@_-"/>
    <numFmt numFmtId="166" formatCode="#,##0\ [$NOK]"/>
  </numFmts>
  <fonts count="45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FF00FF"/>
      <name val="Calibri"/>
      <family val="2"/>
      <scheme val="minor"/>
    </font>
    <font>
      <sz val="14"/>
      <color rgb="FF000000"/>
      <name val="Calibri"/>
      <family val="2"/>
    </font>
    <font>
      <sz val="14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rgb="FF76933C"/>
      <name val="Arial"/>
      <family val="2"/>
    </font>
    <font>
      <i/>
      <sz val="9"/>
      <color indexed="57"/>
      <name val="Arial"/>
      <family val="2"/>
    </font>
    <font>
      <i/>
      <sz val="9"/>
      <color indexed="23"/>
      <name val="Arial"/>
      <family val="2"/>
    </font>
    <font>
      <i/>
      <sz val="9"/>
      <color indexed="8"/>
      <name val="Arial"/>
      <family val="2"/>
    </font>
    <font>
      <i/>
      <sz val="9"/>
      <color rgb="FF7F7F7F"/>
      <name val="Arial"/>
      <family val="2"/>
    </font>
    <font>
      <i/>
      <sz val="9"/>
      <color rgb="FF808080"/>
      <name val="Arial"/>
      <family val="2"/>
    </font>
    <font>
      <sz val="9"/>
      <color indexed="23"/>
      <name val="Arial"/>
      <family val="2"/>
    </font>
    <font>
      <sz val="9"/>
      <color theme="1"/>
      <name val="Arial"/>
      <family val="2"/>
    </font>
    <font>
      <b/>
      <i/>
      <sz val="9"/>
      <color rgb="FFFFFFFF"/>
      <name val="Arial"/>
      <family val="2"/>
    </font>
    <font>
      <i/>
      <sz val="9"/>
      <color indexed="9"/>
      <name val="Arial"/>
      <family val="2"/>
    </font>
    <font>
      <b/>
      <i/>
      <sz val="9"/>
      <color theme="0"/>
      <name val="Arial"/>
      <family val="2"/>
    </font>
    <font>
      <i/>
      <sz val="9"/>
      <color rgb="FF000000"/>
      <name val="Arial"/>
      <family val="2"/>
    </font>
    <font>
      <i/>
      <sz val="11"/>
      <color rgb="FFFFFFFF"/>
      <name val="Arial"/>
      <family val="2"/>
    </font>
    <font>
      <i/>
      <sz val="11"/>
      <color indexed="10"/>
      <name val="Arial"/>
      <family val="2"/>
    </font>
    <font>
      <i/>
      <sz val="11"/>
      <color theme="0"/>
      <name val="Arial"/>
      <family val="2"/>
    </font>
    <font>
      <i/>
      <sz val="9"/>
      <color indexed="19"/>
      <name val="Arial"/>
      <family val="2"/>
    </font>
    <font>
      <sz val="9"/>
      <color indexed="57"/>
      <name val="Arial"/>
      <family val="2"/>
    </font>
    <font>
      <b/>
      <i/>
      <sz val="9"/>
      <color indexed="8"/>
      <name val="Arial"/>
      <family val="2"/>
    </font>
    <font>
      <i/>
      <sz val="9"/>
      <color indexed="14"/>
      <name val="Arial"/>
      <family val="2"/>
    </font>
    <font>
      <i/>
      <sz val="9"/>
      <color indexed="17"/>
      <name val="Arial"/>
      <family val="2"/>
    </font>
    <font>
      <sz val="9"/>
      <color rgb="FFFF00FF"/>
      <name val="Arial"/>
      <family val="2"/>
    </font>
    <font>
      <b/>
      <i/>
      <sz val="9"/>
      <color indexed="14"/>
      <name val="Arial"/>
      <family val="2"/>
    </font>
    <font>
      <b/>
      <sz val="9"/>
      <color rgb="FFFFFFFF"/>
      <name val="Arial"/>
      <family val="2"/>
    </font>
    <font>
      <b/>
      <i/>
      <sz val="10"/>
      <color rgb="FFFFFFFF"/>
      <name val="Arial"/>
      <family val="2"/>
    </font>
    <font>
      <b/>
      <i/>
      <sz val="10"/>
      <color theme="0"/>
      <name val="Arial"/>
      <family val="2"/>
    </font>
    <font>
      <b/>
      <sz val="9"/>
      <color theme="0"/>
      <name val="Arial"/>
      <family val="2"/>
    </font>
    <font>
      <sz val="12"/>
      <color rgb="FF000000"/>
      <name val="Arial"/>
      <family val="2"/>
    </font>
    <font>
      <i/>
      <sz val="12"/>
      <color indexed="8"/>
      <name val="Arial"/>
      <family val="2"/>
    </font>
    <font>
      <sz val="12"/>
      <name val="Arial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i/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43" fillId="0" borderId="0" applyFont="0" applyFill="0" applyBorder="0" applyAlignment="0" applyProtection="0"/>
  </cellStyleXfs>
  <cellXfs count="98">
    <xf numFmtId="0" fontId="0" fillId="0" borderId="0" xfId="0"/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horizontal="center" vertical="center" wrapText="1" readingOrder="1"/>
    </xf>
    <xf numFmtId="0" fontId="5" fillId="0" borderId="14" xfId="0" applyFont="1" applyBorder="1" applyAlignment="1">
      <alignment wrapText="1"/>
    </xf>
    <xf numFmtId="0" fontId="13" fillId="0" borderId="8" xfId="0" applyFont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0" fontId="13" fillId="0" borderId="9" xfId="0" applyFont="1" applyBorder="1" applyAlignment="1">
      <alignment horizontal="center" vertical="center" wrapText="1" readingOrder="1"/>
    </xf>
    <xf numFmtId="0" fontId="5" fillId="4" borderId="16" xfId="0" applyFont="1" applyFill="1" applyBorder="1" applyAlignment="1">
      <alignment horizontal="center" vertical="center" wrapText="1" readingOrder="1"/>
    </xf>
    <xf numFmtId="0" fontId="5" fillId="0" borderId="16" xfId="0" applyFont="1" applyBorder="1" applyAlignment="1">
      <alignment horizontal="center" vertical="center" wrapText="1" readingOrder="1"/>
    </xf>
    <xf numFmtId="0" fontId="5" fillId="4" borderId="17" xfId="0" applyFont="1" applyFill="1" applyBorder="1" applyAlignment="1">
      <alignment horizontal="center" vertical="center" wrapText="1" readingOrder="1"/>
    </xf>
    <xf numFmtId="0" fontId="5" fillId="4" borderId="18" xfId="0" applyFont="1" applyFill="1" applyBorder="1" applyAlignment="1">
      <alignment horizontal="center" vertical="center" wrapText="1" readingOrder="1"/>
    </xf>
    <xf numFmtId="0" fontId="20" fillId="0" borderId="25" xfId="0" applyFont="1" applyFill="1" applyBorder="1" applyAlignment="1">
      <alignment horizontal="center" vertical="center" wrapText="1" readingOrder="1"/>
    </xf>
    <xf numFmtId="0" fontId="20" fillId="0" borderId="20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 vertical="center" wrapText="1" readingOrder="1"/>
    </xf>
    <xf numFmtId="0" fontId="5" fillId="0" borderId="20" xfId="0" applyFont="1" applyFill="1" applyBorder="1" applyAlignment="1">
      <alignment horizontal="left" vertical="center" wrapText="1" readingOrder="1"/>
    </xf>
    <xf numFmtId="0" fontId="5" fillId="0" borderId="7" xfId="0" applyFont="1" applyFill="1" applyBorder="1" applyAlignment="1">
      <alignment horizontal="left" vertical="center" wrapText="1" readingOrder="1"/>
    </xf>
    <xf numFmtId="0" fontId="20" fillId="0" borderId="20" xfId="0" applyFont="1" applyFill="1" applyBorder="1" applyAlignment="1">
      <alignment horizontal="center" vertical="center" wrapText="1" readingOrder="1"/>
    </xf>
    <xf numFmtId="0" fontId="5" fillId="0" borderId="0" xfId="0" applyFont="1" applyBorder="1" applyAlignment="1">
      <alignment wrapText="1"/>
    </xf>
    <xf numFmtId="0" fontId="5" fillId="0" borderId="31" xfId="0" applyFont="1" applyBorder="1" applyAlignment="1">
      <alignment horizontal="left" vertical="center" wrapText="1" readingOrder="1"/>
    </xf>
    <xf numFmtId="0" fontId="6" fillId="0" borderId="31" xfId="0" applyFont="1" applyBorder="1" applyAlignment="1">
      <alignment horizontal="left" vertical="center" wrapText="1" readingOrder="1"/>
    </xf>
    <xf numFmtId="0" fontId="5" fillId="0" borderId="24" xfId="0" applyFont="1" applyBorder="1" applyAlignment="1">
      <alignment horizontal="center" vertical="center" wrapText="1" readingOrder="1"/>
    </xf>
    <xf numFmtId="15" fontId="38" fillId="0" borderId="2" xfId="0" applyNumberFormat="1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39" fillId="0" borderId="0" xfId="0" applyFont="1" applyAlignment="1">
      <alignment wrapText="1"/>
    </xf>
    <xf numFmtId="0" fontId="5" fillId="0" borderId="0" xfId="0" applyFont="1" applyFill="1" applyAlignment="1">
      <alignment vertical="center" wrapText="1" readingOrder="1"/>
    </xf>
    <xf numFmtId="0" fontId="40" fillId="0" borderId="0" xfId="0" applyFont="1" applyFill="1" applyAlignment="1"/>
    <xf numFmtId="9" fontId="5" fillId="0" borderId="30" xfId="0" applyNumberFormat="1" applyFont="1" applyFill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21" fillId="6" borderId="23" xfId="0" applyFont="1" applyFill="1" applyBorder="1" applyAlignment="1">
      <alignment horizontal="center" vertical="center" wrapText="1" readingOrder="1"/>
    </xf>
    <xf numFmtId="0" fontId="23" fillId="6" borderId="24" xfId="0" applyFont="1" applyFill="1" applyBorder="1" applyAlignment="1">
      <alignment horizontal="center" vertical="center" wrapText="1" readingOrder="1"/>
    </xf>
    <xf numFmtId="0" fontId="23" fillId="6" borderId="21" xfId="0" applyFont="1" applyFill="1" applyBorder="1" applyAlignment="1">
      <alignment horizontal="center" vertical="center" wrapText="1" readingOrder="1"/>
    </xf>
    <xf numFmtId="0" fontId="32" fillId="9" borderId="23" xfId="0" applyFont="1" applyFill="1" applyBorder="1" applyAlignment="1">
      <alignment horizontal="center" vertical="center" wrapText="1" readingOrder="1"/>
    </xf>
    <xf numFmtId="0" fontId="33" fillId="9" borderId="24" xfId="0" applyFont="1" applyFill="1" applyBorder="1" applyAlignment="1">
      <alignment horizontal="center" vertical="center" wrapText="1" readingOrder="1"/>
    </xf>
    <xf numFmtId="0" fontId="33" fillId="9" borderId="21" xfId="0" applyFont="1" applyFill="1" applyBorder="1" applyAlignment="1">
      <alignment horizontal="center" vertical="center" wrapText="1" readingOrder="1"/>
    </xf>
    <xf numFmtId="165" fontId="20" fillId="0" borderId="20" xfId="1" applyNumberFormat="1" applyFont="1" applyBorder="1" applyAlignment="1">
      <alignment horizontal="center" vertical="center" wrapText="1" readingOrder="1"/>
    </xf>
    <xf numFmtId="43" fontId="20" fillId="0" borderId="20" xfId="1" applyFont="1" applyFill="1" applyBorder="1" applyAlignment="1">
      <alignment horizontal="center" vertical="center" wrapText="1" readingOrder="1"/>
    </xf>
    <xf numFmtId="43" fontId="20" fillId="0" borderId="20" xfId="1" applyFont="1" applyFill="1" applyBorder="1" applyAlignment="1">
      <alignment horizontal="right" vertical="center" wrapText="1" readingOrder="1"/>
    </xf>
    <xf numFmtId="43" fontId="20" fillId="0" borderId="7" xfId="1" applyFont="1" applyFill="1" applyBorder="1" applyAlignment="1">
      <alignment horizontal="right" vertical="center" wrapText="1" readingOrder="1"/>
    </xf>
    <xf numFmtId="0" fontId="44" fillId="0" borderId="20" xfId="0" applyFont="1" applyFill="1" applyBorder="1"/>
    <xf numFmtId="0" fontId="44" fillId="0" borderId="21" xfId="0" applyFont="1" applyFill="1" applyBorder="1" applyAlignment="1">
      <alignment wrapText="1"/>
    </xf>
    <xf numFmtId="0" fontId="20" fillId="0" borderId="20" xfId="0" applyFont="1" applyFill="1" applyBorder="1" applyAlignment="1">
      <alignment horizontal="left" vertical="center" wrapText="1" readingOrder="1"/>
    </xf>
    <xf numFmtId="0" fontId="44" fillId="0" borderId="12" xfId="0" applyFont="1" applyFill="1" applyBorder="1"/>
    <xf numFmtId="164" fontId="20" fillId="0" borderId="20" xfId="0" applyNumberFormat="1" applyFont="1" applyFill="1" applyBorder="1" applyAlignment="1">
      <alignment horizontal="right" vertical="center" wrapText="1" readingOrder="1"/>
    </xf>
    <xf numFmtId="10" fontId="5" fillId="0" borderId="26" xfId="0" applyNumberFormat="1" applyFont="1" applyFill="1" applyBorder="1" applyAlignment="1">
      <alignment horizontal="center" vertical="center" wrapText="1" readingOrder="1"/>
    </xf>
    <xf numFmtId="166" fontId="20" fillId="0" borderId="20" xfId="0" applyNumberFormat="1" applyFont="1" applyFill="1" applyBorder="1" applyAlignment="1">
      <alignment horizontal="right" vertical="center" wrapText="1" readingOrder="1"/>
    </xf>
    <xf numFmtId="0" fontId="5" fillId="7" borderId="0" xfId="0" applyFont="1" applyFill="1" applyBorder="1" applyAlignment="1">
      <alignment horizontal="center" vertical="center" wrapText="1" readingOrder="1"/>
    </xf>
    <xf numFmtId="0" fontId="31" fillId="9" borderId="7" xfId="0" applyFont="1" applyFill="1" applyBorder="1" applyAlignment="1">
      <alignment horizontal="center" vertical="center" textRotation="90" wrapText="1" readingOrder="1"/>
    </xf>
    <xf numFmtId="0" fontId="34" fillId="9" borderId="14" xfId="0" applyFont="1" applyFill="1" applyBorder="1" applyAlignment="1">
      <alignment horizontal="center" vertical="center" textRotation="90" wrapText="1" readingOrder="1"/>
    </xf>
    <xf numFmtId="0" fontId="35" fillId="0" borderId="23" xfId="0" applyFont="1" applyFill="1" applyBorder="1" applyAlignment="1">
      <alignment horizontal="center" vertical="center" wrapText="1" readingOrder="1"/>
    </xf>
    <xf numFmtId="0" fontId="37" fillId="0" borderId="24" xfId="0" applyFont="1" applyFill="1" applyBorder="1" applyAlignment="1">
      <alignment horizontal="center" vertical="center" wrapText="1" readingOrder="1"/>
    </xf>
    <xf numFmtId="0" fontId="37" fillId="0" borderId="21" xfId="0" applyFont="1" applyFill="1" applyBorder="1" applyAlignment="1">
      <alignment horizontal="center" vertical="center" wrapText="1" readingOrder="1"/>
    </xf>
    <xf numFmtId="0" fontId="20" fillId="0" borderId="2" xfId="0" applyFont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textRotation="90" wrapText="1" readingOrder="1"/>
    </xf>
    <xf numFmtId="0" fontId="6" fillId="8" borderId="22" xfId="0" applyFont="1" applyFill="1" applyBorder="1" applyAlignment="1">
      <alignment horizontal="center" vertical="center" textRotation="90" wrapText="1" readingOrder="1"/>
    </xf>
    <xf numFmtId="0" fontId="6" fillId="8" borderId="14" xfId="0" applyFont="1" applyFill="1" applyBorder="1" applyAlignment="1">
      <alignment horizontal="center" vertical="center" textRotation="90" wrapText="1" readingOrder="1"/>
    </xf>
    <xf numFmtId="0" fontId="17" fillId="6" borderId="4" xfId="0" applyFont="1" applyFill="1" applyBorder="1" applyAlignment="1">
      <alignment horizontal="center" vertical="center" wrapText="1" readingOrder="1"/>
    </xf>
    <xf numFmtId="0" fontId="19" fillId="6" borderId="5" xfId="0" applyFont="1" applyFill="1" applyBorder="1" applyAlignment="1">
      <alignment horizontal="center" vertical="center" wrapText="1" readingOrder="1"/>
    </xf>
    <xf numFmtId="0" fontId="19" fillId="6" borderId="27" xfId="0" applyFont="1" applyFill="1" applyBorder="1" applyAlignment="1">
      <alignment horizontal="center" vertical="center" wrapText="1" readingOrder="1"/>
    </xf>
    <xf numFmtId="0" fontId="19" fillId="6" borderId="28" xfId="0" applyFont="1" applyFill="1" applyBorder="1" applyAlignment="1">
      <alignment horizontal="center" vertical="center" wrapText="1" readingOrder="1"/>
    </xf>
    <xf numFmtId="0" fontId="5" fillId="7" borderId="29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left" vertical="center" wrapText="1" readingOrder="1"/>
    </xf>
    <xf numFmtId="0" fontId="19" fillId="0" borderId="2" xfId="0" applyFont="1" applyFill="1" applyBorder="1" applyAlignment="1">
      <alignment horizontal="left" vertical="center" wrapText="1" readingOrder="1"/>
    </xf>
    <xf numFmtId="0" fontId="5" fillId="7" borderId="2" xfId="0" applyFont="1" applyFill="1" applyBorder="1" applyAlignment="1">
      <alignment horizontal="center" vertical="center" wrapText="1" readingOrder="1"/>
    </xf>
    <xf numFmtId="0" fontId="5" fillId="7" borderId="0" xfId="0" applyFont="1" applyFill="1" applyBorder="1" applyAlignment="1">
      <alignment horizontal="center" vertical="center" wrapText="1" readingOrder="1"/>
    </xf>
    <xf numFmtId="0" fontId="5" fillId="7" borderId="11" xfId="0" applyFont="1" applyFill="1" applyBorder="1" applyAlignment="1">
      <alignment horizontal="center" vertical="center" wrapText="1" readingOrder="1"/>
    </xf>
    <xf numFmtId="0" fontId="6" fillId="0" borderId="23" xfId="0" applyFont="1" applyBorder="1" applyAlignment="1">
      <alignment horizontal="left" vertical="center" wrapText="1" readingOrder="1"/>
    </xf>
    <xf numFmtId="0" fontId="5" fillId="0" borderId="24" xfId="0" applyFont="1" applyBorder="1" applyAlignment="1">
      <alignment horizontal="left" vertical="center" wrapText="1" readingOrder="1"/>
    </xf>
    <xf numFmtId="0" fontId="5" fillId="0" borderId="21" xfId="0" applyFont="1" applyBorder="1" applyAlignment="1">
      <alignment horizontal="left" vertical="center" wrapText="1" readingOrder="1"/>
    </xf>
    <xf numFmtId="0" fontId="29" fillId="0" borderId="24" xfId="0" applyFont="1" applyBorder="1" applyAlignment="1">
      <alignment horizontal="left" vertical="center" wrapText="1" readingOrder="1"/>
    </xf>
    <xf numFmtId="0" fontId="29" fillId="0" borderId="21" xfId="0" applyFont="1" applyBorder="1" applyAlignment="1">
      <alignment horizontal="left" vertical="center" wrapText="1" readingOrder="1"/>
    </xf>
    <xf numFmtId="0" fontId="6" fillId="5" borderId="20" xfId="0" applyFont="1" applyFill="1" applyBorder="1" applyAlignment="1">
      <alignment horizontal="center" vertical="center" textRotation="90" wrapText="1" readingOrder="1"/>
    </xf>
    <xf numFmtId="0" fontId="17" fillId="6" borderId="5" xfId="0" applyFont="1" applyFill="1" applyBorder="1" applyAlignment="1">
      <alignment horizontal="center" vertical="center" wrapText="1" readingOrder="1"/>
    </xf>
    <xf numFmtId="0" fontId="19" fillId="6" borderId="6" xfId="0" applyFont="1" applyFill="1" applyBorder="1" applyAlignment="1">
      <alignment horizontal="center" vertical="center" wrapText="1" readingOrder="1"/>
    </xf>
    <xf numFmtId="0" fontId="5" fillId="7" borderId="22" xfId="0" applyFont="1" applyFill="1" applyBorder="1" applyAlignment="1">
      <alignment horizontal="center" vertical="center" wrapText="1" readingOrder="1"/>
    </xf>
    <xf numFmtId="0" fontId="21" fillId="6" borderId="24" xfId="0" applyFont="1" applyFill="1" applyBorder="1" applyAlignment="1">
      <alignment horizontal="center" vertical="center" wrapText="1" readingOrder="1"/>
    </xf>
    <xf numFmtId="0" fontId="23" fillId="6" borderId="24" xfId="0" applyFont="1" applyFill="1" applyBorder="1" applyAlignment="1">
      <alignment horizontal="center" vertical="center" wrapText="1" readingOrder="1"/>
    </xf>
    <xf numFmtId="0" fontId="23" fillId="6" borderId="21" xfId="0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left" vertical="center" wrapText="1" readingOrder="1"/>
    </xf>
    <xf numFmtId="0" fontId="6" fillId="0" borderId="24" xfId="0" applyFont="1" applyBorder="1" applyAlignment="1">
      <alignment horizontal="left" vertical="center" wrapText="1" readingOrder="1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 wrapText="1" readingOrder="1"/>
    </xf>
    <xf numFmtId="0" fontId="4" fillId="2" borderId="5" xfId="0" applyFont="1" applyFill="1" applyBorder="1" applyAlignment="1">
      <alignment horizontal="right" vertical="center" wrapText="1" readingOrder="1"/>
    </xf>
    <xf numFmtId="0" fontId="4" fillId="2" borderId="6" xfId="0" applyFont="1" applyFill="1" applyBorder="1" applyAlignment="1">
      <alignment horizontal="right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16" fillId="0" borderId="15" xfId="0" applyFont="1" applyBorder="1" applyAlignment="1"/>
    <xf numFmtId="0" fontId="5" fillId="0" borderId="10" xfId="0" applyFont="1" applyBorder="1" applyAlignment="1">
      <alignment horizontal="center" vertical="center" wrapText="1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3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3" borderId="7" xfId="0" applyFont="1" applyFill="1" applyBorder="1" applyAlignment="1">
      <alignment horizontal="center" vertical="center" wrapText="1" readingOrder="1"/>
    </xf>
    <xf numFmtId="0" fontId="5" fillId="3" borderId="14" xfId="0" applyFont="1" applyFill="1" applyBorder="1" applyAlignment="1">
      <alignment horizontal="center" vertical="center" wrapText="1" readingOrder="1"/>
    </xf>
    <xf numFmtId="0" fontId="6" fillId="0" borderId="7" xfId="0" applyFont="1" applyFill="1" applyBorder="1" applyAlignment="1">
      <alignment horizontal="center" vertical="center" wrapText="1" readingOrder="1"/>
    </xf>
    <xf numFmtId="0" fontId="8" fillId="0" borderId="19" xfId="0" applyFont="1" applyFill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2"/>
  <sheetViews>
    <sheetView tabSelected="1" view="pageBreakPreview" topLeftCell="C1" zoomScale="90" zoomScaleNormal="90" zoomScaleSheetLayoutView="90" workbookViewId="0">
      <selection activeCell="N16" sqref="N16"/>
    </sheetView>
  </sheetViews>
  <sheetFormatPr defaultColWidth="11.42578125" defaultRowHeight="15" x14ac:dyDescent="0.25"/>
  <cols>
    <col min="1" max="1" width="6.7109375" customWidth="1"/>
    <col min="2" max="2" width="63.85546875" bestFit="1" customWidth="1"/>
    <col min="3" max="4" width="15.7109375" customWidth="1"/>
    <col min="5" max="5" width="75.7109375" bestFit="1" customWidth="1"/>
    <col min="6" max="14" width="15.7109375" customWidth="1"/>
  </cols>
  <sheetData>
    <row r="1" spans="1:14" ht="3.75" customHeight="1" x14ac:dyDescent="0.25"/>
    <row r="2" spans="1:14" ht="21" x14ac:dyDescent="0.25">
      <c r="A2" s="81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3"/>
    </row>
    <row r="3" spans="1:14" ht="18.75" x14ac:dyDescent="0.25">
      <c r="A3" s="84" t="s">
        <v>53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6"/>
    </row>
    <row r="4" spans="1:14" ht="61.5" customHeight="1" x14ac:dyDescent="0.25">
      <c r="A4" s="1"/>
      <c r="B4" s="2" t="s">
        <v>1</v>
      </c>
      <c r="C4" s="3" t="s">
        <v>2</v>
      </c>
      <c r="D4" s="29" t="s">
        <v>3</v>
      </c>
      <c r="E4" s="29" t="s">
        <v>4</v>
      </c>
      <c r="F4" s="4" t="s">
        <v>5</v>
      </c>
      <c r="G4" s="87" t="s">
        <v>6</v>
      </c>
      <c r="H4" s="89" t="s">
        <v>7</v>
      </c>
      <c r="I4" s="90"/>
      <c r="J4" s="91"/>
      <c r="K4" s="92" t="s">
        <v>8</v>
      </c>
      <c r="L4" s="93"/>
      <c r="M4" s="94"/>
      <c r="N4" s="96" t="s">
        <v>9</v>
      </c>
    </row>
    <row r="5" spans="1:14" ht="120" customHeight="1" x14ac:dyDescent="0.25">
      <c r="A5" s="5"/>
      <c r="B5" s="6" t="s">
        <v>10</v>
      </c>
      <c r="C5" s="7" t="s">
        <v>11</v>
      </c>
      <c r="D5" s="7" t="s">
        <v>12</v>
      </c>
      <c r="E5" s="8" t="s">
        <v>13</v>
      </c>
      <c r="F5" s="8" t="s">
        <v>13</v>
      </c>
      <c r="G5" s="88"/>
      <c r="H5" s="9" t="s">
        <v>14</v>
      </c>
      <c r="I5" s="10" t="s">
        <v>15</v>
      </c>
      <c r="J5" s="10" t="s">
        <v>16</v>
      </c>
      <c r="K5" s="11" t="s">
        <v>17</v>
      </c>
      <c r="L5" s="12" t="s">
        <v>18</v>
      </c>
      <c r="M5" s="95"/>
      <c r="N5" s="97"/>
    </row>
    <row r="6" spans="1:14" ht="24" customHeight="1" x14ac:dyDescent="0.25">
      <c r="A6" s="72" t="s">
        <v>19</v>
      </c>
      <c r="B6" s="73" t="s">
        <v>20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74"/>
    </row>
    <row r="7" spans="1:14" ht="15" customHeight="1" x14ac:dyDescent="0.25">
      <c r="A7" s="72"/>
      <c r="B7" s="40" t="s">
        <v>68</v>
      </c>
      <c r="C7" s="41" t="s">
        <v>25</v>
      </c>
      <c r="D7" s="40" t="s">
        <v>23</v>
      </c>
      <c r="E7" s="40" t="s">
        <v>48</v>
      </c>
      <c r="F7" s="42"/>
      <c r="G7" s="18" t="s">
        <v>24</v>
      </c>
      <c r="H7" s="18" t="s">
        <v>24</v>
      </c>
      <c r="I7" s="18" t="s">
        <v>24</v>
      </c>
      <c r="J7" s="18" t="s">
        <v>24</v>
      </c>
      <c r="K7" s="37">
        <v>10000</v>
      </c>
      <c r="L7" s="18" t="s">
        <v>24</v>
      </c>
      <c r="M7" s="75"/>
      <c r="N7" s="44">
        <f t="shared" ref="N7:N19" si="0">K7</f>
        <v>10000</v>
      </c>
    </row>
    <row r="8" spans="1:14" ht="15" customHeight="1" x14ac:dyDescent="0.25">
      <c r="A8" s="72"/>
      <c r="B8" s="40" t="s">
        <v>71</v>
      </c>
      <c r="C8" s="41" t="s">
        <v>25</v>
      </c>
      <c r="D8" s="40" t="s">
        <v>23</v>
      </c>
      <c r="E8" s="40" t="s">
        <v>44</v>
      </c>
      <c r="F8" s="42"/>
      <c r="G8" s="18" t="s">
        <v>24</v>
      </c>
      <c r="H8" s="18" t="s">
        <v>24</v>
      </c>
      <c r="I8" s="18" t="s">
        <v>24</v>
      </c>
      <c r="J8" s="18" t="s">
        <v>24</v>
      </c>
      <c r="K8" s="37">
        <f>8000+8000</f>
        <v>16000</v>
      </c>
      <c r="L8" s="18" t="s">
        <v>24</v>
      </c>
      <c r="M8" s="75"/>
      <c r="N8" s="44">
        <f t="shared" si="0"/>
        <v>16000</v>
      </c>
    </row>
    <row r="9" spans="1:14" ht="15" customHeight="1" x14ac:dyDescent="0.25">
      <c r="A9" s="72"/>
      <c r="B9" s="40" t="s">
        <v>47</v>
      </c>
      <c r="C9" s="41" t="s">
        <v>25</v>
      </c>
      <c r="D9" s="40" t="s">
        <v>23</v>
      </c>
      <c r="E9" s="40" t="s">
        <v>48</v>
      </c>
      <c r="F9" s="42"/>
      <c r="G9" s="18" t="s">
        <v>24</v>
      </c>
      <c r="H9" s="18" t="s">
        <v>24</v>
      </c>
      <c r="I9" s="18" t="s">
        <v>24</v>
      </c>
      <c r="J9" s="18" t="s">
        <v>24</v>
      </c>
      <c r="K9" s="37">
        <f>3000+15000+9000+10000</f>
        <v>37000</v>
      </c>
      <c r="L9" s="18" t="s">
        <v>24</v>
      </c>
      <c r="M9" s="75"/>
      <c r="N9" s="44">
        <f t="shared" si="0"/>
        <v>37000</v>
      </c>
    </row>
    <row r="10" spans="1:14" ht="15" customHeight="1" x14ac:dyDescent="0.25">
      <c r="A10" s="72"/>
      <c r="B10" s="40" t="s">
        <v>56</v>
      </c>
      <c r="C10" s="41" t="s">
        <v>57</v>
      </c>
      <c r="D10" s="40" t="s">
        <v>23</v>
      </c>
      <c r="E10" s="40" t="s">
        <v>58</v>
      </c>
      <c r="F10" s="42"/>
      <c r="G10" s="18" t="s">
        <v>24</v>
      </c>
      <c r="H10" s="18" t="s">
        <v>24</v>
      </c>
      <c r="I10" s="18" t="s">
        <v>24</v>
      </c>
      <c r="J10" s="18" t="s">
        <v>24</v>
      </c>
      <c r="K10" s="37">
        <v>9000</v>
      </c>
      <c r="L10" s="18" t="s">
        <v>24</v>
      </c>
      <c r="M10" s="75"/>
      <c r="N10" s="44">
        <f t="shared" si="0"/>
        <v>9000</v>
      </c>
    </row>
    <row r="11" spans="1:14" ht="15" customHeight="1" x14ac:dyDescent="0.25">
      <c r="A11" s="72"/>
      <c r="B11" s="40" t="s">
        <v>63</v>
      </c>
      <c r="C11" s="41" t="s">
        <v>57</v>
      </c>
      <c r="D11" s="40" t="s">
        <v>23</v>
      </c>
      <c r="E11" s="40" t="s">
        <v>70</v>
      </c>
      <c r="F11" s="42"/>
      <c r="G11" s="18" t="s">
        <v>24</v>
      </c>
      <c r="H11" s="18" t="s">
        <v>24</v>
      </c>
      <c r="I11" s="18" t="s">
        <v>24</v>
      </c>
      <c r="J11" s="18" t="s">
        <v>24</v>
      </c>
      <c r="K11" s="37">
        <v>5000</v>
      </c>
      <c r="L11" s="18" t="s">
        <v>24</v>
      </c>
      <c r="M11" s="75"/>
      <c r="N11" s="44">
        <f t="shared" si="0"/>
        <v>5000</v>
      </c>
    </row>
    <row r="12" spans="1:14" ht="15" customHeight="1" x14ac:dyDescent="0.25">
      <c r="A12" s="72"/>
      <c r="B12" s="40" t="s">
        <v>59</v>
      </c>
      <c r="C12" s="41" t="s">
        <v>57</v>
      </c>
      <c r="D12" s="40" t="s">
        <v>23</v>
      </c>
      <c r="E12" s="40" t="s">
        <v>60</v>
      </c>
      <c r="F12" s="42"/>
      <c r="G12" s="18" t="s">
        <v>24</v>
      </c>
      <c r="H12" s="18" t="s">
        <v>24</v>
      </c>
      <c r="I12" s="18" t="s">
        <v>24</v>
      </c>
      <c r="J12" s="18" t="s">
        <v>24</v>
      </c>
      <c r="K12" s="37">
        <v>8000</v>
      </c>
      <c r="L12" s="18" t="s">
        <v>24</v>
      </c>
      <c r="M12" s="75"/>
      <c r="N12" s="44">
        <f t="shared" si="0"/>
        <v>8000</v>
      </c>
    </row>
    <row r="13" spans="1:14" ht="15" customHeight="1" x14ac:dyDescent="0.25">
      <c r="A13" s="72"/>
      <c r="B13" s="40" t="s">
        <v>67</v>
      </c>
      <c r="C13" s="41" t="s">
        <v>25</v>
      </c>
      <c r="D13" s="40" t="s">
        <v>23</v>
      </c>
      <c r="E13" s="40" t="s">
        <v>48</v>
      </c>
      <c r="F13" s="42"/>
      <c r="G13" s="18" t="s">
        <v>24</v>
      </c>
      <c r="H13" s="18" t="s">
        <v>24</v>
      </c>
      <c r="I13" s="18" t="s">
        <v>24</v>
      </c>
      <c r="J13" s="18" t="s">
        <v>24</v>
      </c>
      <c r="K13" s="37">
        <v>4500</v>
      </c>
      <c r="L13" s="18" t="s">
        <v>24</v>
      </c>
      <c r="M13" s="75"/>
      <c r="N13" s="44">
        <f t="shared" si="0"/>
        <v>4500</v>
      </c>
    </row>
    <row r="14" spans="1:14" ht="15" customHeight="1" x14ac:dyDescent="0.25">
      <c r="A14" s="72"/>
      <c r="B14" s="40" t="s">
        <v>64</v>
      </c>
      <c r="C14" s="41" t="s">
        <v>65</v>
      </c>
      <c r="D14" s="40" t="s">
        <v>23</v>
      </c>
      <c r="E14" s="40" t="s">
        <v>66</v>
      </c>
      <c r="F14" s="42"/>
      <c r="G14" s="18" t="s">
        <v>24</v>
      </c>
      <c r="H14" s="18" t="s">
        <v>24</v>
      </c>
      <c r="I14" s="18" t="s">
        <v>24</v>
      </c>
      <c r="J14" s="18" t="s">
        <v>24</v>
      </c>
      <c r="K14" s="37">
        <v>3000</v>
      </c>
      <c r="L14" s="18" t="s">
        <v>24</v>
      </c>
      <c r="M14" s="75"/>
      <c r="N14" s="44">
        <f t="shared" si="0"/>
        <v>3000</v>
      </c>
    </row>
    <row r="15" spans="1:14" ht="15" customHeight="1" x14ac:dyDescent="0.25">
      <c r="A15" s="72"/>
      <c r="B15" s="40" t="s">
        <v>49</v>
      </c>
      <c r="C15" s="41" t="s">
        <v>25</v>
      </c>
      <c r="D15" s="40" t="s">
        <v>23</v>
      </c>
      <c r="E15" s="40" t="s">
        <v>48</v>
      </c>
      <c r="F15" s="42"/>
      <c r="G15" s="18" t="s">
        <v>24</v>
      </c>
      <c r="H15" s="18" t="s">
        <v>24</v>
      </c>
      <c r="I15" s="18" t="s">
        <v>24</v>
      </c>
      <c r="J15" s="18" t="s">
        <v>24</v>
      </c>
      <c r="K15" s="37">
        <f>3000+16500+11000+12000+7500+3000+10000+9000</f>
        <v>72000</v>
      </c>
      <c r="L15" s="37">
        <v>360</v>
      </c>
      <c r="M15" s="75"/>
      <c r="N15" s="44">
        <f>K15+L15</f>
        <v>72360</v>
      </c>
    </row>
    <row r="16" spans="1:14" ht="15" customHeight="1" x14ac:dyDescent="0.25">
      <c r="A16" s="72"/>
      <c r="B16" s="40" t="s">
        <v>54</v>
      </c>
      <c r="C16" s="41" t="s">
        <v>25</v>
      </c>
      <c r="D16" s="40" t="s">
        <v>23</v>
      </c>
      <c r="E16" s="40" t="s">
        <v>55</v>
      </c>
      <c r="F16" s="42"/>
      <c r="G16" s="18" t="s">
        <v>24</v>
      </c>
      <c r="H16" s="18" t="s">
        <v>24</v>
      </c>
      <c r="I16" s="18" t="s">
        <v>24</v>
      </c>
      <c r="J16" s="18" t="s">
        <v>24</v>
      </c>
      <c r="K16" s="37">
        <v>5500</v>
      </c>
      <c r="L16" s="18" t="s">
        <v>24</v>
      </c>
      <c r="M16" s="75"/>
      <c r="N16" s="44">
        <f t="shared" si="0"/>
        <v>5500</v>
      </c>
    </row>
    <row r="17" spans="1:14" ht="15" customHeight="1" x14ac:dyDescent="0.25">
      <c r="A17" s="72"/>
      <c r="B17" s="40" t="s">
        <v>69</v>
      </c>
      <c r="C17" s="41" t="s">
        <v>57</v>
      </c>
      <c r="D17" s="40" t="s">
        <v>23</v>
      </c>
      <c r="E17" s="40" t="s">
        <v>70</v>
      </c>
      <c r="F17" s="42"/>
      <c r="G17" s="18" t="s">
        <v>24</v>
      </c>
      <c r="H17" s="18" t="s">
        <v>24</v>
      </c>
      <c r="I17" s="18" t="s">
        <v>24</v>
      </c>
      <c r="J17" s="18" t="s">
        <v>24</v>
      </c>
      <c r="K17" s="37">
        <v>3000</v>
      </c>
      <c r="L17" s="18" t="s">
        <v>24</v>
      </c>
      <c r="M17" s="75"/>
      <c r="N17" s="44">
        <f t="shared" si="0"/>
        <v>3000</v>
      </c>
    </row>
    <row r="18" spans="1:14" ht="15" customHeight="1" x14ac:dyDescent="0.25">
      <c r="A18" s="72"/>
      <c r="B18" s="40" t="s">
        <v>72</v>
      </c>
      <c r="C18" s="41" t="s">
        <v>73</v>
      </c>
      <c r="D18" s="40" t="s">
        <v>23</v>
      </c>
      <c r="E18" s="40" t="s">
        <v>44</v>
      </c>
      <c r="F18" s="42"/>
      <c r="G18" s="18" t="s">
        <v>24</v>
      </c>
      <c r="H18" s="18" t="s">
        <v>24</v>
      </c>
      <c r="I18" s="18" t="s">
        <v>24</v>
      </c>
      <c r="J18" s="18" t="s">
        <v>24</v>
      </c>
      <c r="K18" s="37">
        <f>9000+9000</f>
        <v>18000</v>
      </c>
      <c r="L18" s="18" t="s">
        <v>24</v>
      </c>
      <c r="M18" s="75"/>
      <c r="N18" s="44">
        <f t="shared" si="0"/>
        <v>18000</v>
      </c>
    </row>
    <row r="19" spans="1:14" ht="15" customHeight="1" x14ac:dyDescent="0.25">
      <c r="A19" s="72"/>
      <c r="B19" s="40" t="s">
        <v>61</v>
      </c>
      <c r="C19" s="41" t="s">
        <v>25</v>
      </c>
      <c r="D19" s="40" t="s">
        <v>23</v>
      </c>
      <c r="E19" s="40" t="s">
        <v>62</v>
      </c>
      <c r="F19" s="42"/>
      <c r="G19" s="18" t="s">
        <v>24</v>
      </c>
      <c r="H19" s="18" t="s">
        <v>24</v>
      </c>
      <c r="I19" s="18" t="s">
        <v>24</v>
      </c>
      <c r="J19" s="18" t="s">
        <v>24</v>
      </c>
      <c r="K19" s="37">
        <f>9750+3000+7000</f>
        <v>19750</v>
      </c>
      <c r="L19" s="18" t="s">
        <v>24</v>
      </c>
      <c r="M19" s="75"/>
      <c r="N19" s="44">
        <f t="shared" si="0"/>
        <v>19750</v>
      </c>
    </row>
    <row r="20" spans="1:14" ht="15" customHeight="1" x14ac:dyDescent="0.25">
      <c r="A20" s="72"/>
      <c r="B20" s="40" t="s">
        <v>21</v>
      </c>
      <c r="C20" s="41" t="s">
        <v>22</v>
      </c>
      <c r="D20" s="40" t="s">
        <v>23</v>
      </c>
      <c r="E20" s="40" t="s">
        <v>50</v>
      </c>
      <c r="F20" s="42"/>
      <c r="G20" s="18" t="s">
        <v>24</v>
      </c>
      <c r="H20" s="18" t="s">
        <v>24</v>
      </c>
      <c r="I20" s="18" t="s">
        <v>24</v>
      </c>
      <c r="J20" s="18" t="s">
        <v>24</v>
      </c>
      <c r="K20" s="37">
        <f>9000+7000</f>
        <v>16000</v>
      </c>
      <c r="L20" s="18" t="s">
        <v>24</v>
      </c>
      <c r="M20" s="75"/>
      <c r="N20" s="44">
        <f t="shared" ref="N20:N21" si="1">K20</f>
        <v>16000</v>
      </c>
    </row>
    <row r="21" spans="1:14" ht="15" customHeight="1" x14ac:dyDescent="0.25">
      <c r="A21" s="72"/>
      <c r="B21" s="43" t="s">
        <v>26</v>
      </c>
      <c r="C21" s="41" t="s">
        <v>27</v>
      </c>
      <c r="D21" s="40" t="s">
        <v>23</v>
      </c>
      <c r="E21" s="40" t="s">
        <v>43</v>
      </c>
      <c r="F21" s="42"/>
      <c r="G21" s="18" t="s">
        <v>24</v>
      </c>
      <c r="H21" s="18" t="s">
        <v>24</v>
      </c>
      <c r="I21" s="18" t="s">
        <v>24</v>
      </c>
      <c r="J21" s="18" t="s">
        <v>24</v>
      </c>
      <c r="K21" s="37">
        <f>10000+9000</f>
        <v>19000</v>
      </c>
      <c r="L21" s="18" t="s">
        <v>24</v>
      </c>
      <c r="M21" s="75"/>
      <c r="N21" s="44">
        <f t="shared" si="1"/>
        <v>19000</v>
      </c>
    </row>
    <row r="22" spans="1:14" ht="24" customHeight="1" x14ac:dyDescent="0.25">
      <c r="A22" s="72"/>
      <c r="B22" s="76" t="s">
        <v>28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8"/>
    </row>
    <row r="23" spans="1:14" ht="15" customHeight="1" x14ac:dyDescent="0.25">
      <c r="A23" s="72"/>
      <c r="B23" s="79" t="s">
        <v>29</v>
      </c>
      <c r="C23" s="63"/>
      <c r="D23" s="63"/>
      <c r="E23" s="63"/>
      <c r="F23" s="63"/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64"/>
      <c r="N23" s="13" t="s">
        <v>30</v>
      </c>
    </row>
    <row r="24" spans="1:14" ht="15" customHeight="1" x14ac:dyDescent="0.25">
      <c r="A24" s="72"/>
      <c r="B24" s="80" t="s">
        <v>31</v>
      </c>
      <c r="C24" s="68"/>
      <c r="D24" s="68"/>
      <c r="E24" s="68"/>
      <c r="F24" s="69"/>
      <c r="G24" s="14" t="s">
        <v>32</v>
      </c>
      <c r="H24" s="14" t="s">
        <v>32</v>
      </c>
      <c r="I24" s="14" t="s">
        <v>32</v>
      </c>
      <c r="J24" s="14" t="s">
        <v>32</v>
      </c>
      <c r="K24" s="14" t="s">
        <v>32</v>
      </c>
      <c r="L24" s="14" t="s">
        <v>32</v>
      </c>
      <c r="M24" s="65"/>
      <c r="N24" s="14" t="str">
        <f>K24</f>
        <v>Antall</v>
      </c>
    </row>
    <row r="25" spans="1:14" ht="30" customHeight="1" x14ac:dyDescent="0.25">
      <c r="A25" s="72"/>
      <c r="B25" s="80" t="s">
        <v>33</v>
      </c>
      <c r="C25" s="70"/>
      <c r="D25" s="70"/>
      <c r="E25" s="70"/>
      <c r="F25" s="71"/>
      <c r="G25" s="15" t="s">
        <v>34</v>
      </c>
      <c r="H25" s="15" t="s">
        <v>34</v>
      </c>
      <c r="I25" s="15" t="s">
        <v>34</v>
      </c>
      <c r="J25" s="15" t="s">
        <v>34</v>
      </c>
      <c r="K25" s="15" t="s">
        <v>34</v>
      </c>
      <c r="L25" s="15" t="s">
        <v>34</v>
      </c>
      <c r="M25" s="66"/>
      <c r="N25" s="45" t="str">
        <f>K25</f>
        <v>%</v>
      </c>
    </row>
    <row r="26" spans="1:14" ht="24" customHeight="1" x14ac:dyDescent="0.25">
      <c r="A26" s="54" t="s">
        <v>35</v>
      </c>
      <c r="B26" s="57" t="s">
        <v>36</v>
      </c>
      <c r="C26" s="58"/>
      <c r="D26" s="58"/>
      <c r="E26" s="58"/>
      <c r="F26" s="58"/>
      <c r="G26" s="59"/>
      <c r="H26" s="59"/>
      <c r="I26" s="59"/>
      <c r="J26" s="59"/>
      <c r="K26" s="59"/>
      <c r="L26" s="59"/>
      <c r="M26" s="59"/>
      <c r="N26" s="60"/>
    </row>
    <row r="27" spans="1:14" ht="15" customHeight="1" x14ac:dyDescent="0.25">
      <c r="A27" s="55"/>
      <c r="B27" s="40" t="s">
        <v>74</v>
      </c>
      <c r="C27" s="40" t="s">
        <v>22</v>
      </c>
      <c r="D27" s="40" t="s">
        <v>23</v>
      </c>
      <c r="E27" s="40" t="s">
        <v>75</v>
      </c>
      <c r="F27" s="16"/>
      <c r="G27" s="18" t="s">
        <v>24</v>
      </c>
      <c r="H27" s="38">
        <v>4500</v>
      </c>
      <c r="I27" s="18" t="s">
        <v>24</v>
      </c>
      <c r="J27" s="18" t="s">
        <v>24</v>
      </c>
      <c r="K27" s="18" t="s">
        <v>24</v>
      </c>
      <c r="L27" s="18" t="s">
        <v>24</v>
      </c>
      <c r="M27" s="61"/>
      <c r="N27" s="44">
        <f>H27</f>
        <v>4500</v>
      </c>
    </row>
    <row r="28" spans="1:14" ht="15" customHeight="1" x14ac:dyDescent="0.25">
      <c r="A28" s="55"/>
      <c r="B28" s="40" t="s">
        <v>76</v>
      </c>
      <c r="C28" s="40" t="s">
        <v>57</v>
      </c>
      <c r="D28" s="40" t="s">
        <v>23</v>
      </c>
      <c r="E28" s="40" t="s">
        <v>77</v>
      </c>
      <c r="F28" s="16"/>
      <c r="G28" s="18" t="s">
        <v>24</v>
      </c>
      <c r="H28" s="38">
        <v>10000</v>
      </c>
      <c r="I28" s="18" t="s">
        <v>24</v>
      </c>
      <c r="J28" s="18" t="s">
        <v>24</v>
      </c>
      <c r="K28" s="18" t="s">
        <v>24</v>
      </c>
      <c r="L28" s="18" t="s">
        <v>24</v>
      </c>
      <c r="M28" s="61"/>
      <c r="N28" s="44">
        <f>H28</f>
        <v>10000</v>
      </c>
    </row>
    <row r="29" spans="1:14" ht="15" customHeight="1" x14ac:dyDescent="0.25">
      <c r="A29" s="55"/>
      <c r="B29" s="40" t="s">
        <v>78</v>
      </c>
      <c r="C29" s="40" t="s">
        <v>79</v>
      </c>
      <c r="D29" s="40" t="s">
        <v>23</v>
      </c>
      <c r="E29" s="40" t="s">
        <v>80</v>
      </c>
      <c r="F29" s="16"/>
      <c r="G29" s="18" t="s">
        <v>24</v>
      </c>
      <c r="H29" s="38">
        <v>5000</v>
      </c>
      <c r="I29" s="18" t="s">
        <v>24</v>
      </c>
      <c r="J29" s="18" t="s">
        <v>24</v>
      </c>
      <c r="K29" s="18" t="s">
        <v>24</v>
      </c>
      <c r="L29" s="18" t="s">
        <v>24</v>
      </c>
      <c r="M29" s="61"/>
      <c r="N29" s="44">
        <f>H29</f>
        <v>5000</v>
      </c>
    </row>
    <row r="30" spans="1:14" ht="15" customHeight="1" x14ac:dyDescent="0.25">
      <c r="A30" s="55"/>
      <c r="B30" s="40" t="s">
        <v>101</v>
      </c>
      <c r="C30" s="40" t="s">
        <v>45</v>
      </c>
      <c r="D30" s="40" t="s">
        <v>23</v>
      </c>
      <c r="E30" s="40" t="s">
        <v>46</v>
      </c>
      <c r="F30" s="16"/>
      <c r="G30" s="18" t="s">
        <v>24</v>
      </c>
      <c r="H30" s="38">
        <v>14500</v>
      </c>
      <c r="I30" s="18" t="s">
        <v>24</v>
      </c>
      <c r="J30" s="18" t="s">
        <v>24</v>
      </c>
      <c r="K30" s="18" t="s">
        <v>24</v>
      </c>
      <c r="L30" s="18" t="s">
        <v>24</v>
      </c>
      <c r="M30" s="61"/>
      <c r="N30" s="44">
        <f>H30</f>
        <v>14500</v>
      </c>
    </row>
    <row r="31" spans="1:14" ht="15" customHeight="1" x14ac:dyDescent="0.25">
      <c r="A31" s="55"/>
      <c r="B31" s="40" t="s">
        <v>52</v>
      </c>
      <c r="C31" s="40" t="s">
        <v>25</v>
      </c>
      <c r="D31" s="40" t="s">
        <v>23</v>
      </c>
      <c r="E31" s="40" t="s">
        <v>51</v>
      </c>
      <c r="F31" s="17"/>
      <c r="G31" s="18" t="s">
        <v>24</v>
      </c>
      <c r="H31" s="39">
        <v>20000</v>
      </c>
      <c r="I31" s="18" t="s">
        <v>24</v>
      </c>
      <c r="J31" s="18" t="s">
        <v>24</v>
      </c>
      <c r="K31" s="18" t="s">
        <v>24</v>
      </c>
      <c r="L31" s="18" t="s">
        <v>24</v>
      </c>
      <c r="M31" s="61"/>
      <c r="N31" s="44">
        <f t="shared" ref="N31:N41" si="2">H31</f>
        <v>20000</v>
      </c>
    </row>
    <row r="32" spans="1:14" ht="15" customHeight="1" x14ac:dyDescent="0.25">
      <c r="A32" s="55"/>
      <c r="B32" s="40" t="s">
        <v>100</v>
      </c>
      <c r="C32" s="40" t="s">
        <v>102</v>
      </c>
      <c r="D32" s="40" t="s">
        <v>23</v>
      </c>
      <c r="E32" s="40" t="s">
        <v>103</v>
      </c>
      <c r="F32" s="17"/>
      <c r="G32" s="18" t="s">
        <v>24</v>
      </c>
      <c r="H32" s="39">
        <v>11000</v>
      </c>
      <c r="I32" s="18" t="s">
        <v>24</v>
      </c>
      <c r="J32" s="18" t="s">
        <v>24</v>
      </c>
      <c r="K32" s="18" t="s">
        <v>24</v>
      </c>
      <c r="L32" s="18" t="s">
        <v>24</v>
      </c>
      <c r="M32" s="47"/>
      <c r="N32" s="44">
        <f t="shared" si="2"/>
        <v>11000</v>
      </c>
    </row>
    <row r="33" spans="1:14" ht="15" customHeight="1" x14ac:dyDescent="0.25">
      <c r="A33" s="55"/>
      <c r="B33" s="40" t="s">
        <v>97</v>
      </c>
      <c r="C33" s="40" t="s">
        <v>98</v>
      </c>
      <c r="D33" s="40" t="s">
        <v>23</v>
      </c>
      <c r="E33" s="40" t="s">
        <v>99</v>
      </c>
      <c r="F33" s="17"/>
      <c r="G33" s="18" t="s">
        <v>24</v>
      </c>
      <c r="H33" s="39">
        <v>11500</v>
      </c>
      <c r="I33" s="18" t="s">
        <v>24</v>
      </c>
      <c r="J33" s="18" t="s">
        <v>24</v>
      </c>
      <c r="K33" s="18" t="s">
        <v>24</v>
      </c>
      <c r="L33" s="18" t="s">
        <v>24</v>
      </c>
      <c r="M33" s="47"/>
      <c r="N33" s="44">
        <f t="shared" si="2"/>
        <v>11500</v>
      </c>
    </row>
    <row r="34" spans="1:14" ht="15" customHeight="1" x14ac:dyDescent="0.25">
      <c r="A34" s="55"/>
      <c r="B34" s="40" t="s">
        <v>96</v>
      </c>
      <c r="C34" s="40" t="s">
        <v>57</v>
      </c>
      <c r="D34" s="40" t="s">
        <v>23</v>
      </c>
      <c r="E34" s="40" t="s">
        <v>87</v>
      </c>
      <c r="F34" s="17"/>
      <c r="G34" s="18" t="s">
        <v>24</v>
      </c>
      <c r="H34" s="39">
        <v>15000</v>
      </c>
      <c r="I34" s="18" t="s">
        <v>24</v>
      </c>
      <c r="J34" s="18" t="s">
        <v>24</v>
      </c>
      <c r="K34" s="18" t="s">
        <v>24</v>
      </c>
      <c r="L34" s="18" t="s">
        <v>24</v>
      </c>
      <c r="M34" s="47"/>
      <c r="N34" s="44">
        <f t="shared" si="2"/>
        <v>15000</v>
      </c>
    </row>
    <row r="35" spans="1:14" ht="15" customHeight="1" x14ac:dyDescent="0.25">
      <c r="A35" s="55"/>
      <c r="B35" s="40" t="s">
        <v>93</v>
      </c>
      <c r="C35" s="40" t="s">
        <v>94</v>
      </c>
      <c r="D35" s="40" t="s">
        <v>23</v>
      </c>
      <c r="E35" s="40" t="s">
        <v>95</v>
      </c>
      <c r="F35" s="17"/>
      <c r="G35" s="18" t="s">
        <v>24</v>
      </c>
      <c r="H35" s="39">
        <v>13240</v>
      </c>
      <c r="I35" s="18" t="s">
        <v>24</v>
      </c>
      <c r="J35" s="18" t="s">
        <v>24</v>
      </c>
      <c r="K35" s="18" t="s">
        <v>24</v>
      </c>
      <c r="L35" s="18" t="s">
        <v>24</v>
      </c>
      <c r="M35" s="47"/>
      <c r="N35" s="44">
        <f t="shared" si="2"/>
        <v>13240</v>
      </c>
    </row>
    <row r="36" spans="1:14" ht="15" customHeight="1" x14ac:dyDescent="0.25">
      <c r="A36" s="55"/>
      <c r="B36" s="40" t="s">
        <v>92</v>
      </c>
      <c r="C36" s="40" t="s">
        <v>57</v>
      </c>
      <c r="D36" s="40" t="s">
        <v>23</v>
      </c>
      <c r="E36" s="40" t="s">
        <v>87</v>
      </c>
      <c r="F36" s="17"/>
      <c r="G36" s="18" t="s">
        <v>24</v>
      </c>
      <c r="H36" s="39">
        <v>17500</v>
      </c>
      <c r="I36" s="18" t="s">
        <v>24</v>
      </c>
      <c r="J36" s="18" t="s">
        <v>24</v>
      </c>
      <c r="K36" s="18" t="s">
        <v>24</v>
      </c>
      <c r="L36" s="18" t="s">
        <v>24</v>
      </c>
      <c r="M36" s="47"/>
      <c r="N36" s="44">
        <f t="shared" si="2"/>
        <v>17500</v>
      </c>
    </row>
    <row r="37" spans="1:14" ht="15" customHeight="1" x14ac:dyDescent="0.25">
      <c r="A37" s="55"/>
      <c r="B37" s="40" t="s">
        <v>89</v>
      </c>
      <c r="C37" s="40" t="s">
        <v>90</v>
      </c>
      <c r="D37" s="40" t="s">
        <v>23</v>
      </c>
      <c r="E37" s="40" t="s">
        <v>91</v>
      </c>
      <c r="F37" s="17"/>
      <c r="G37" s="18" t="s">
        <v>24</v>
      </c>
      <c r="H37" s="39">
        <v>15000</v>
      </c>
      <c r="I37" s="18" t="s">
        <v>24</v>
      </c>
      <c r="J37" s="18" t="s">
        <v>24</v>
      </c>
      <c r="K37" s="18" t="s">
        <v>24</v>
      </c>
      <c r="L37" s="18" t="s">
        <v>24</v>
      </c>
      <c r="M37" s="47"/>
      <c r="N37" s="44">
        <f t="shared" si="2"/>
        <v>15000</v>
      </c>
    </row>
    <row r="38" spans="1:14" ht="15" customHeight="1" x14ac:dyDescent="0.25">
      <c r="A38" s="55"/>
      <c r="B38" s="40" t="s">
        <v>88</v>
      </c>
      <c r="C38" s="40" t="s">
        <v>82</v>
      </c>
      <c r="D38" s="40" t="s">
        <v>23</v>
      </c>
      <c r="E38" s="40" t="s">
        <v>83</v>
      </c>
      <c r="F38" s="17"/>
      <c r="G38" s="18" t="s">
        <v>24</v>
      </c>
      <c r="H38" s="39">
        <v>35000</v>
      </c>
      <c r="I38" s="18" t="s">
        <v>24</v>
      </c>
      <c r="J38" s="18" t="s">
        <v>24</v>
      </c>
      <c r="K38" s="18" t="s">
        <v>24</v>
      </c>
      <c r="L38" s="18" t="s">
        <v>24</v>
      </c>
      <c r="M38" s="47"/>
      <c r="N38" s="44">
        <f t="shared" si="2"/>
        <v>35000</v>
      </c>
    </row>
    <row r="39" spans="1:14" ht="15" customHeight="1" x14ac:dyDescent="0.25">
      <c r="A39" s="55"/>
      <c r="B39" s="40" t="s">
        <v>86</v>
      </c>
      <c r="C39" s="40" t="s">
        <v>57</v>
      </c>
      <c r="D39" s="40" t="s">
        <v>23</v>
      </c>
      <c r="E39" s="40" t="s">
        <v>87</v>
      </c>
      <c r="F39" s="17"/>
      <c r="G39" s="18" t="s">
        <v>24</v>
      </c>
      <c r="H39" s="39">
        <v>25000</v>
      </c>
      <c r="I39" s="18" t="s">
        <v>24</v>
      </c>
      <c r="J39" s="18" t="s">
        <v>24</v>
      </c>
      <c r="K39" s="18" t="s">
        <v>24</v>
      </c>
      <c r="L39" s="18" t="s">
        <v>24</v>
      </c>
      <c r="M39" s="47"/>
      <c r="N39" s="44">
        <f t="shared" si="2"/>
        <v>25000</v>
      </c>
    </row>
    <row r="40" spans="1:14" ht="15" customHeight="1" x14ac:dyDescent="0.25">
      <c r="A40" s="55"/>
      <c r="B40" s="40" t="s">
        <v>84</v>
      </c>
      <c r="C40" s="40" t="s">
        <v>57</v>
      </c>
      <c r="D40" s="40" t="s">
        <v>23</v>
      </c>
      <c r="E40" s="40" t="s">
        <v>85</v>
      </c>
      <c r="F40" s="17"/>
      <c r="G40" s="18" t="s">
        <v>24</v>
      </c>
      <c r="H40" s="39">
        <v>30000</v>
      </c>
      <c r="I40" s="18" t="s">
        <v>24</v>
      </c>
      <c r="J40" s="18" t="s">
        <v>24</v>
      </c>
      <c r="K40" s="18" t="s">
        <v>24</v>
      </c>
      <c r="L40" s="18" t="s">
        <v>24</v>
      </c>
      <c r="M40" s="47"/>
      <c r="N40" s="44">
        <f t="shared" si="2"/>
        <v>30000</v>
      </c>
    </row>
    <row r="41" spans="1:14" ht="15" customHeight="1" x14ac:dyDescent="0.25">
      <c r="A41" s="55"/>
      <c r="B41" s="40" t="s">
        <v>81</v>
      </c>
      <c r="C41" s="40" t="s">
        <v>82</v>
      </c>
      <c r="D41" s="40" t="s">
        <v>23</v>
      </c>
      <c r="E41" s="40" t="s">
        <v>83</v>
      </c>
      <c r="F41" s="17"/>
      <c r="G41" s="18" t="s">
        <v>24</v>
      </c>
      <c r="H41" s="39">
        <v>16500</v>
      </c>
      <c r="I41" s="18" t="s">
        <v>24</v>
      </c>
      <c r="J41" s="18" t="s">
        <v>24</v>
      </c>
      <c r="K41" s="18" t="s">
        <v>24</v>
      </c>
      <c r="L41" s="18" t="s">
        <v>24</v>
      </c>
      <c r="M41" s="47"/>
      <c r="N41" s="44">
        <f t="shared" si="2"/>
        <v>16500</v>
      </c>
    </row>
    <row r="42" spans="1:14" ht="24" customHeight="1" x14ac:dyDescent="0.25">
      <c r="A42" s="55"/>
      <c r="B42" s="30" t="s">
        <v>37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2"/>
    </row>
    <row r="43" spans="1:14" ht="15" customHeight="1" x14ac:dyDescent="0.25">
      <c r="A43" s="55"/>
      <c r="B43" s="62" t="s">
        <v>29</v>
      </c>
      <c r="C43" s="63"/>
      <c r="D43" s="63"/>
      <c r="E43" s="63"/>
      <c r="F43" s="63"/>
      <c r="G43" s="13" t="s">
        <v>30</v>
      </c>
      <c r="H43" s="13" t="s">
        <v>30</v>
      </c>
      <c r="I43" s="13" t="s">
        <v>30</v>
      </c>
      <c r="J43" s="13" t="s">
        <v>30</v>
      </c>
      <c r="K43" s="13" t="s">
        <v>30</v>
      </c>
      <c r="L43" s="13" t="s">
        <v>30</v>
      </c>
      <c r="M43" s="64"/>
      <c r="N43" s="13" t="s">
        <v>30</v>
      </c>
    </row>
    <row r="44" spans="1:14" ht="15" customHeight="1" x14ac:dyDescent="0.25">
      <c r="A44" s="55"/>
      <c r="B44" s="67" t="s">
        <v>31</v>
      </c>
      <c r="C44" s="68"/>
      <c r="D44" s="68"/>
      <c r="E44" s="68"/>
      <c r="F44" s="69"/>
      <c r="G44" s="18" t="s">
        <v>32</v>
      </c>
      <c r="H44" s="18" t="s">
        <v>32</v>
      </c>
      <c r="I44" s="18" t="s">
        <v>32</v>
      </c>
      <c r="J44" s="18" t="s">
        <v>32</v>
      </c>
      <c r="K44" s="18" t="s">
        <v>32</v>
      </c>
      <c r="L44" s="18" t="s">
        <v>32</v>
      </c>
      <c r="M44" s="65"/>
      <c r="N44" s="18" t="str">
        <f>H44</f>
        <v>Antall</v>
      </c>
    </row>
    <row r="45" spans="1:14" ht="30" customHeight="1" x14ac:dyDescent="0.25">
      <c r="A45" s="56"/>
      <c r="B45" s="67" t="s">
        <v>38</v>
      </c>
      <c r="C45" s="70"/>
      <c r="D45" s="70"/>
      <c r="E45" s="70"/>
      <c r="F45" s="71"/>
      <c r="G45" s="15" t="s">
        <v>34</v>
      </c>
      <c r="H45" s="15" t="s">
        <v>34</v>
      </c>
      <c r="I45" s="15" t="s">
        <v>34</v>
      </c>
      <c r="J45" s="15" t="s">
        <v>34</v>
      </c>
      <c r="K45" s="15" t="s">
        <v>34</v>
      </c>
      <c r="L45" s="15" t="s">
        <v>34</v>
      </c>
      <c r="M45" s="66"/>
      <c r="N45" s="28" t="str">
        <f>H45</f>
        <v>%</v>
      </c>
    </row>
    <row r="46" spans="1:14" x14ac:dyDescent="0.25">
      <c r="A46" s="19"/>
      <c r="B46" s="20"/>
      <c r="C46" s="20"/>
      <c r="D46" s="20"/>
      <c r="E46" s="20"/>
      <c r="F46" s="20"/>
      <c r="G46" s="21"/>
      <c r="H46" s="21"/>
      <c r="I46" s="21"/>
      <c r="J46" s="21"/>
      <c r="K46" s="21"/>
      <c r="L46" s="21"/>
      <c r="M46" s="20"/>
      <c r="N46" s="22"/>
    </row>
    <row r="47" spans="1:14" ht="24" customHeight="1" x14ac:dyDescent="0.25">
      <c r="A47" s="48" t="s">
        <v>39</v>
      </c>
      <c r="B47" s="33" t="s">
        <v>40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5"/>
    </row>
    <row r="48" spans="1:14" ht="60" customHeight="1" x14ac:dyDescent="0.25">
      <c r="A48" s="49"/>
      <c r="B48" s="50" t="s">
        <v>41</v>
      </c>
      <c r="C48" s="51"/>
      <c r="D48" s="51"/>
      <c r="E48" s="51"/>
      <c r="F48" s="51"/>
      <c r="G48" s="51"/>
      <c r="H48" s="51"/>
      <c r="I48" s="51"/>
      <c r="J48" s="51"/>
      <c r="K48" s="51"/>
      <c r="L48" s="52"/>
      <c r="M48" s="36"/>
      <c r="N48" s="46"/>
    </row>
    <row r="49" spans="1:14" ht="15" customHeight="1" x14ac:dyDescent="0.25">
      <c r="A49" s="23"/>
      <c r="B49" s="53" t="s">
        <v>42</v>
      </c>
      <c r="C49" s="53"/>
      <c r="D49" s="53"/>
      <c r="E49" s="24"/>
      <c r="F49" s="24"/>
      <c r="G49" s="24"/>
      <c r="H49" s="24"/>
      <c r="I49" s="19"/>
      <c r="J49" s="19"/>
      <c r="K49" s="19"/>
      <c r="L49" s="19"/>
      <c r="M49" s="19"/>
      <c r="N49" s="19"/>
    </row>
    <row r="50" spans="1:14" ht="15" customHeight="1" x14ac:dyDescent="0.25">
      <c r="A50" s="25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</row>
    <row r="51" spans="1:14" ht="15" customHeight="1" x14ac:dyDescent="0.25"/>
    <row r="52" spans="1:14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</sheetData>
  <mergeCells count="25">
    <mergeCell ref="A2:N2"/>
    <mergeCell ref="A3:N3"/>
    <mergeCell ref="G4:G5"/>
    <mergeCell ref="H4:J4"/>
    <mergeCell ref="K4:L4"/>
    <mergeCell ref="M4:M5"/>
    <mergeCell ref="N4:N5"/>
    <mergeCell ref="A6:A25"/>
    <mergeCell ref="B6:N6"/>
    <mergeCell ref="M7:M21"/>
    <mergeCell ref="B22:N22"/>
    <mergeCell ref="B23:F23"/>
    <mergeCell ref="M23:M25"/>
    <mergeCell ref="B24:F24"/>
    <mergeCell ref="B25:F25"/>
    <mergeCell ref="A47:A48"/>
    <mergeCell ref="B48:L48"/>
    <mergeCell ref="B49:D49"/>
    <mergeCell ref="A26:A45"/>
    <mergeCell ref="B26:N26"/>
    <mergeCell ref="M27:M31"/>
    <mergeCell ref="B43:F43"/>
    <mergeCell ref="M43:M45"/>
    <mergeCell ref="B44:F44"/>
    <mergeCell ref="B45:F45"/>
  </mergeCells>
  <pageMargins left="0.7" right="0.7" top="0.75" bottom="0.75" header="0.3" footer="0.3"/>
  <pageSetup paperSize="9" scale="41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ce6ffd1-399d-4b12-8885-381be1844e68">
      <UserInfo>
        <DisplayName/>
        <AccountId xsi:nil="true"/>
        <AccountType/>
      </UserInfo>
    </SharedWithUsers>
    <lcf76f155ced4ddcb4097134ff3c332f xmlns="ae102814-b203-4591-855a-7d0b7f3f056d">
      <Terms xmlns="http://schemas.microsoft.com/office/infopath/2007/PartnerControls"/>
    </lcf76f155ced4ddcb4097134ff3c332f>
    <TaxCatchAll xmlns="d4016264-3add-40c4-8a09-a1fd494a70b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9FEDA876354E9D06C6C8F4610AEF" ma:contentTypeVersion="18" ma:contentTypeDescription="Create a new document." ma:contentTypeScope="" ma:versionID="dd869ff9f8f8f48a5f74ab41d3829952">
  <xsd:schema xmlns:xsd="http://www.w3.org/2001/XMLSchema" xmlns:xs="http://www.w3.org/2001/XMLSchema" xmlns:p="http://schemas.microsoft.com/office/2006/metadata/properties" xmlns:ns2="ae102814-b203-4591-855a-7d0b7f3f056d" xmlns:ns3="5ce6ffd1-399d-4b12-8885-381be1844e68" xmlns:ns4="d4016264-3add-40c4-8a09-a1fd494a70b0" targetNamespace="http://schemas.microsoft.com/office/2006/metadata/properties" ma:root="true" ma:fieldsID="3be437cff94ce1b03f6f3b9fa460d441" ns2:_="" ns3:_="" ns4:_="">
    <xsd:import namespace="ae102814-b203-4591-855a-7d0b7f3f056d"/>
    <xsd:import namespace="5ce6ffd1-399d-4b12-8885-381be1844e68"/>
    <xsd:import namespace="d4016264-3add-40c4-8a09-a1fd494a70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02814-b203-4591-855a-7d0b7f3f0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f0a7fab-0f2b-4912-85f3-7b355e2775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6ffd1-399d-4b12-8885-381be1844e6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016264-3add-40c4-8a09-a1fd494a70b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133c842e-1392-4f57-b006-29d3e3bcd336}" ma:internalName="TaxCatchAll" ma:showField="CatchAllData" ma:web="5ce6ffd1-399d-4b12-8885-381be1844e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C76237-8F6E-4E71-9C56-28A307BC0E1C}">
  <ds:schemaRefs>
    <ds:schemaRef ds:uri="http://schemas.microsoft.com/office/2006/documentManagement/types"/>
    <ds:schemaRef ds:uri="84ed2ddf-a937-4481-b633-d6532b319892"/>
    <ds:schemaRef ds:uri="http://purl.org/dc/elements/1.1/"/>
    <ds:schemaRef ds:uri="http://schemas.microsoft.com/office/2006/metadata/properties"/>
    <ds:schemaRef ds:uri="416ade2e-7f17-41a3-8843-4688634e910f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5ce6ffd1-399d-4b12-8885-381be1844e68"/>
    <ds:schemaRef ds:uri="ae102814-b203-4591-855a-7d0b7f3f056d"/>
    <ds:schemaRef ds:uri="d4016264-3add-40c4-8a09-a1fd494a70b0"/>
  </ds:schemaRefs>
</ds:datastoreItem>
</file>

<file path=customXml/itemProps2.xml><?xml version="1.0" encoding="utf-8"?>
<ds:datastoreItem xmlns:ds="http://schemas.openxmlformats.org/officeDocument/2006/customXml" ds:itemID="{9AC5DE70-E5A8-48AA-8A51-2B9A74954C06}"/>
</file>

<file path=customXml/itemProps3.xml><?xml version="1.0" encoding="utf-8"?>
<ds:datastoreItem xmlns:ds="http://schemas.openxmlformats.org/officeDocument/2006/customXml" ds:itemID="{33BBF521-BFC5-4CFA-BEAD-E4D39BA6F3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Honorarer 2021</vt:lpstr>
    </vt:vector>
  </TitlesOfParts>
  <Manager/>
  <Company>Orion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Forsell, Mia</dc:creator>
  <cp:keywords/>
  <dc:description/>
  <cp:lastModifiedBy>Forsell, Mia</cp:lastModifiedBy>
  <cp:revision/>
  <cp:lastPrinted>2021-05-31T06:53:57Z</cp:lastPrinted>
  <dcterms:created xsi:type="dcterms:W3CDTF">2019-05-08T05:55:25Z</dcterms:created>
  <dcterms:modified xsi:type="dcterms:W3CDTF">2022-06-08T08:43:24Z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0x010100D4899FEDA876354E9D06C6C8F4610AEF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